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\Documents\01.-PROYECTOS\00.-ATL\00.- CONTENIDO WEB\calculadora de produccion\"/>
    </mc:Choice>
  </mc:AlternateContent>
  <xr:revisionPtr revIDLastSave="0" documentId="13_ncr:1_{63930C60-BCCA-49C3-9068-9B78F555225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arámetros" sheetId="1" r:id="rId1"/>
  </sheets>
  <calcPr calcId="191029"/>
</workbook>
</file>

<file path=xl/calcChain.xml><?xml version="1.0" encoding="utf-8"?>
<calcChain xmlns="http://schemas.openxmlformats.org/spreadsheetml/2006/main">
  <c r="G5" i="1" l="1"/>
  <c r="G7" i="1"/>
  <c r="G8" i="1" s="1"/>
  <c r="G3" i="1"/>
  <c r="G16" i="1" s="1"/>
  <c r="G17" i="1" s="1"/>
  <c r="G9" i="1" l="1"/>
  <c r="G10" i="1"/>
  <c r="G4" i="1"/>
  <c r="G14" i="1"/>
  <c r="G13" i="1"/>
  <c r="G12" i="1"/>
  <c r="G18" i="1" s="1"/>
</calcChain>
</file>

<file path=xl/sharedStrings.xml><?xml version="1.0" encoding="utf-8"?>
<sst xmlns="http://schemas.openxmlformats.org/spreadsheetml/2006/main" count="30" uniqueCount="30">
  <si>
    <t>Parámetros</t>
  </si>
  <si>
    <t>Valores Predeterminados</t>
  </si>
  <si>
    <t>Horas de trabajo diario (3 bombas)</t>
  </si>
  <si>
    <t>Costo del metro cúbico de agua (MXN)</t>
  </si>
  <si>
    <t>Tarifa eléctrica básica (MXN/kWh)</t>
  </si>
  <si>
    <t>Tarifa eléctrica intermedia (MXN/kWh)</t>
  </si>
  <si>
    <t>Tarifa eléctrica excedente (MXN/kWh)</t>
  </si>
  <si>
    <t>Consumo básico máximo (kWh)</t>
  </si>
  <si>
    <t>Consumo intermedio máximo (kWh)</t>
  </si>
  <si>
    <t>Consumo de una bomba (kW)</t>
  </si>
  <si>
    <t>Cálculo</t>
  </si>
  <si>
    <t>Resultado</t>
  </si>
  <si>
    <t>Litros producidos por día</t>
  </si>
  <si>
    <t>Costo diario de electricidad (MXN)</t>
  </si>
  <si>
    <t>Costo semanal de electricidad (MXN)</t>
  </si>
  <si>
    <t>Costo mensual de electricidad (MXN)</t>
  </si>
  <si>
    <t>Costo diario de agua (MXN)</t>
  </si>
  <si>
    <t>Costo semanal de agua (MXN)</t>
  </si>
  <si>
    <t>Costo mensual de agua (MXN)</t>
  </si>
  <si>
    <t>Costo de producción por garrafón (MXN)</t>
  </si>
  <si>
    <t>Metros Cubicos producidos por mes</t>
  </si>
  <si>
    <t>Metros Cubicos producidos por semana</t>
  </si>
  <si>
    <t>Garrafones producidos por Mes</t>
  </si>
  <si>
    <t>Garrafones producidos por Dia</t>
  </si>
  <si>
    <t xml:space="preserve">PRODUCCION </t>
  </si>
  <si>
    <t>ELECTRICIDAD</t>
  </si>
  <si>
    <t>CONSUMO DE AGUA</t>
  </si>
  <si>
    <t xml:space="preserve">COSTOS </t>
  </si>
  <si>
    <r>
      <t xml:space="preserve">potencia consumida diaria </t>
    </r>
    <r>
      <rPr>
        <b/>
        <sz val="11"/>
        <color theme="1"/>
        <rFont val="Calibri"/>
        <family val="2"/>
        <scheme val="minor"/>
      </rPr>
      <t>Kwh</t>
    </r>
  </si>
  <si>
    <t>Cantidad de Membranas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</si>
</sst>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0.0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b/>
      <sz val="11"/>
      <color theme="0"/>
      <name val="Arial Rounded MT Bold"/>
      <family val="2"/>
    </font>
    <font>
      <b/>
      <sz val="11"/>
      <color theme="0" tint="-4.9989318521683403E-2"/>
      <name val="Arial Rounded MT Bold"/>
      <family val="2"/>
    </font>
    <font>
      <sz val="11"/>
      <color theme="0" tint="-4.9989318521683403E-2"/>
      <name val="Arial Rounded MT Bold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65" fontId="0" fillId="2" borderId="1" xfId="0" applyNumberFormat="1" applyFill="1" applyBorder="1"/>
    <xf numFmtId="167" fontId="0" fillId="2" borderId="1" xfId="1" applyNumberFormat="1" applyFont="1" applyFill="1" applyBorder="1"/>
    <xf numFmtId="0" fontId="4" fillId="3" borderId="1" xfId="0" applyFont="1" applyFill="1" applyBorder="1" applyAlignment="1">
      <alignment horizontal="center" vertical="top"/>
    </xf>
    <xf numFmtId="167" fontId="0" fillId="5" borderId="1" xfId="1" applyNumberFormat="1" applyFont="1" applyFill="1" applyBorder="1" applyAlignment="1"/>
    <xf numFmtId="0" fontId="5" fillId="4" borderId="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4" fontId="7" fillId="6" borderId="1" xfId="1" applyFont="1" applyFill="1" applyBorder="1" applyAlignment="1"/>
    <xf numFmtId="0" fontId="1" fillId="0" borderId="1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C25" sqref="C25"/>
    </sheetView>
  </sheetViews>
  <sheetFormatPr baseColWidth="10" defaultColWidth="8.7265625" defaultRowHeight="14.5" x14ac:dyDescent="0.35"/>
  <cols>
    <col min="1" max="1" width="50.08984375" bestFit="1" customWidth="1"/>
    <col min="2" max="2" width="10.36328125" style="1" customWidth="1"/>
    <col min="6" max="6" width="35" bestFit="1" customWidth="1"/>
    <col min="7" max="7" width="11.54296875" customWidth="1"/>
  </cols>
  <sheetData>
    <row r="1" spans="1:8" x14ac:dyDescent="0.35">
      <c r="A1" s="9" t="s">
        <v>0</v>
      </c>
      <c r="B1" s="9" t="s">
        <v>1</v>
      </c>
      <c r="C1" s="2"/>
      <c r="D1" s="2"/>
      <c r="E1" s="2"/>
      <c r="F1" s="9" t="s">
        <v>10</v>
      </c>
      <c r="G1" s="9" t="s">
        <v>11</v>
      </c>
      <c r="H1" s="2"/>
    </row>
    <row r="2" spans="1:8" x14ac:dyDescent="0.35">
      <c r="A2" s="3" t="s">
        <v>2</v>
      </c>
      <c r="B2" s="5">
        <v>8</v>
      </c>
      <c r="F2" s="11" t="s">
        <v>24</v>
      </c>
      <c r="G2" s="12"/>
    </row>
    <row r="3" spans="1:8" x14ac:dyDescent="0.35">
      <c r="A3" s="3" t="s">
        <v>29</v>
      </c>
      <c r="B3" s="5">
        <v>1</v>
      </c>
      <c r="F3" s="3" t="s">
        <v>12</v>
      </c>
      <c r="G3" s="6">
        <f>+((B3*3.785)*60)*B2</f>
        <v>1816.8000000000002</v>
      </c>
    </row>
    <row r="4" spans="1:8" x14ac:dyDescent="0.35">
      <c r="A4" s="3" t="s">
        <v>3</v>
      </c>
      <c r="B4" s="10">
        <v>35</v>
      </c>
      <c r="F4" s="3" t="s">
        <v>21</v>
      </c>
      <c r="G4" s="6">
        <f>(G3*7)/1000</f>
        <v>12.717600000000003</v>
      </c>
    </row>
    <row r="5" spans="1:8" x14ac:dyDescent="0.35">
      <c r="A5" s="3" t="s">
        <v>4</v>
      </c>
      <c r="B5" s="4">
        <v>0.80900000000000005</v>
      </c>
      <c r="F5" s="3" t="s">
        <v>20</v>
      </c>
      <c r="G5" s="6">
        <f>+(G3*30)/1000</f>
        <v>54.504000000000005</v>
      </c>
    </row>
    <row r="6" spans="1:8" x14ac:dyDescent="0.35">
      <c r="A6" s="3" t="s">
        <v>5</v>
      </c>
      <c r="B6" s="4">
        <v>0.97599999999999998</v>
      </c>
      <c r="F6" s="13" t="s">
        <v>25</v>
      </c>
      <c r="G6" s="14"/>
    </row>
    <row r="7" spans="1:8" x14ac:dyDescent="0.35">
      <c r="A7" s="3" t="s">
        <v>6</v>
      </c>
      <c r="B7" s="4">
        <v>2.859</v>
      </c>
      <c r="F7" s="3" t="s">
        <v>28</v>
      </c>
      <c r="G7" s="7">
        <f>+(B10*3)*B2</f>
        <v>17.904</v>
      </c>
    </row>
    <row r="8" spans="1:8" x14ac:dyDescent="0.35">
      <c r="A8" s="3" t="s">
        <v>7</v>
      </c>
      <c r="B8" s="4">
        <v>75</v>
      </c>
      <c r="F8" s="3" t="s">
        <v>13</v>
      </c>
      <c r="G8" s="8">
        <f>+G7*2.35</f>
        <v>42.074400000000004</v>
      </c>
    </row>
    <row r="9" spans="1:8" x14ac:dyDescent="0.35">
      <c r="A9" s="3" t="s">
        <v>8</v>
      </c>
      <c r="B9" s="4">
        <v>65</v>
      </c>
      <c r="F9" s="3" t="s">
        <v>14</v>
      </c>
      <c r="G9" s="8">
        <f>+G8*7</f>
        <v>294.52080000000001</v>
      </c>
    </row>
    <row r="10" spans="1:8" x14ac:dyDescent="0.35">
      <c r="A10" s="3" t="s">
        <v>9</v>
      </c>
      <c r="B10" s="4">
        <v>0.746</v>
      </c>
      <c r="F10" s="3" t="s">
        <v>15</v>
      </c>
      <c r="G10" s="8">
        <f>+G8*30</f>
        <v>1262.2320000000002</v>
      </c>
    </row>
    <row r="11" spans="1:8" x14ac:dyDescent="0.35">
      <c r="F11" s="15" t="s">
        <v>26</v>
      </c>
      <c r="G11" s="16"/>
    </row>
    <row r="12" spans="1:8" x14ac:dyDescent="0.35">
      <c r="F12" s="3" t="s">
        <v>16</v>
      </c>
      <c r="G12" s="8">
        <f>+((G3/1000)*2)*B4</f>
        <v>127.17600000000002</v>
      </c>
    </row>
    <row r="13" spans="1:8" x14ac:dyDescent="0.35">
      <c r="F13" s="3" t="s">
        <v>17</v>
      </c>
      <c r="G13" s="8">
        <f>+(((G3/1000)*2)*B4)*7</f>
        <v>890.23200000000008</v>
      </c>
    </row>
    <row r="14" spans="1:8" x14ac:dyDescent="0.35">
      <c r="F14" s="3" t="s">
        <v>18</v>
      </c>
      <c r="G14" s="8">
        <f>+(((G3/1000)*2)*B4)*30</f>
        <v>3815.2800000000007</v>
      </c>
    </row>
    <row r="15" spans="1:8" x14ac:dyDescent="0.35">
      <c r="F15" s="13" t="s">
        <v>27</v>
      </c>
      <c r="G15" s="14"/>
    </row>
    <row r="16" spans="1:8" x14ac:dyDescent="0.35">
      <c r="F16" s="3" t="s">
        <v>23</v>
      </c>
      <c r="G16" s="6">
        <f>+G3/19</f>
        <v>95.621052631578962</v>
      </c>
    </row>
    <row r="17" spans="6:7" x14ac:dyDescent="0.35">
      <c r="F17" s="3" t="s">
        <v>22</v>
      </c>
      <c r="G17" s="6">
        <f>+G16*30</f>
        <v>2868.6315789473688</v>
      </c>
    </row>
    <row r="18" spans="6:7" ht="21" x14ac:dyDescent="0.5">
      <c r="F18" s="18" t="s">
        <v>19</v>
      </c>
      <c r="G18" s="17">
        <f>+(G12+G8)/G16</f>
        <v>1.7700118890356669</v>
      </c>
    </row>
  </sheetData>
  <mergeCells count="4">
    <mergeCell ref="F2:G2"/>
    <mergeCell ref="F6:G6"/>
    <mergeCell ref="F11:G11"/>
    <mergeCell ref="F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 Plus 16</dc:creator>
  <cp:lastModifiedBy>Inspiron Plus 16</cp:lastModifiedBy>
  <dcterms:created xsi:type="dcterms:W3CDTF">2025-01-27T16:22:13Z</dcterms:created>
  <dcterms:modified xsi:type="dcterms:W3CDTF">2025-01-27T19:51:44Z</dcterms:modified>
</cp:coreProperties>
</file>